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m Hort\CH 2023 AugSep MASTER\CH 2023 AugSep Stories\"/>
    </mc:Choice>
  </mc:AlternateContent>
  <xr:revisionPtr revIDLastSave="0" documentId="13_ncr:1_{93AF7B31-2111-474E-AC3C-B57D43EBA104}" xr6:coauthVersionLast="47" xr6:coauthVersionMax="47" xr10:uidLastSave="{00000000-0000-0000-0000-000000000000}"/>
  <bookViews>
    <workbookView xWindow="4534" yWindow="1611" windowWidth="28046" windowHeight="16269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G30" i="1"/>
  <c r="G29" i="1"/>
  <c r="I26" i="1"/>
  <c r="G26" i="1"/>
  <c r="D30" i="1"/>
  <c r="D29" i="1"/>
  <c r="D25" i="1"/>
  <c r="D24" i="1"/>
  <c r="D23" i="1"/>
  <c r="D22" i="1"/>
  <c r="D21" i="1"/>
  <c r="D20" i="1"/>
  <c r="D19" i="1"/>
  <c r="D18" i="1"/>
  <c r="D26" i="1"/>
  <c r="D28" i="1"/>
  <c r="D27" i="1"/>
  <c r="G4" i="1"/>
  <c r="G5" i="1"/>
  <c r="G6" i="1"/>
  <c r="I16" i="1"/>
  <c r="G16" i="1"/>
  <c r="D16" i="1"/>
  <c r="G10" i="1"/>
  <c r="I11" i="1"/>
  <c r="I22" i="1"/>
  <c r="G22" i="1"/>
  <c r="G11" i="1"/>
  <c r="I12" i="1"/>
  <c r="I13" i="1"/>
  <c r="I14" i="1"/>
  <c r="I15" i="1"/>
  <c r="I17" i="1"/>
  <c r="I18" i="1"/>
  <c r="I10" i="1"/>
  <c r="I20" i="1"/>
  <c r="I21" i="1"/>
  <c r="I23" i="1"/>
  <c r="I24" i="1"/>
  <c r="I25" i="1"/>
  <c r="I27" i="1"/>
  <c r="I28" i="1"/>
  <c r="I19" i="1"/>
  <c r="D17" i="1"/>
  <c r="D15" i="1"/>
  <c r="D14" i="1"/>
  <c r="D13" i="1"/>
  <c r="D12" i="1"/>
  <c r="D11" i="1"/>
  <c r="D10" i="1"/>
  <c r="I31" i="1" l="1"/>
  <c r="G13" i="1"/>
  <c r="G14" i="1"/>
  <c r="G15" i="1"/>
  <c r="G17" i="1"/>
  <c r="G18" i="1"/>
  <c r="G19" i="1"/>
  <c r="G20" i="1"/>
  <c r="G21" i="1"/>
  <c r="G23" i="1"/>
  <c r="G24" i="1"/>
  <c r="G25" i="1"/>
  <c r="G27" i="1"/>
  <c r="G28" i="1"/>
  <c r="G12" i="1"/>
  <c r="G3" i="1"/>
  <c r="C31" i="1"/>
  <c r="C7" i="1"/>
  <c r="C33" i="1" l="1"/>
  <c r="G31" i="1"/>
  <c r="G7" i="1"/>
  <c r="G33" i="1" l="1"/>
  <c r="G35" i="1" s="1"/>
</calcChain>
</file>

<file path=xl/sharedStrings.xml><?xml version="1.0" encoding="utf-8"?>
<sst xmlns="http://schemas.openxmlformats.org/spreadsheetml/2006/main" count="37" uniqueCount="37">
  <si>
    <t>Sales</t>
  </si>
  <si>
    <t>Staff</t>
  </si>
  <si>
    <t>Interest</t>
  </si>
  <si>
    <t xml:space="preserve"> </t>
  </si>
  <si>
    <t>Mortgage/Rent</t>
  </si>
  <si>
    <t>Pots Trays etc</t>
  </si>
  <si>
    <t>Fertilisers</t>
  </si>
  <si>
    <t>Herbicides etc</t>
  </si>
  <si>
    <t>Power</t>
  </si>
  <si>
    <t>Water</t>
  </si>
  <si>
    <t>Gas</t>
  </si>
  <si>
    <t>Insurance</t>
  </si>
  <si>
    <t>Accounting/Other Fees</t>
  </si>
  <si>
    <t>Marketing/Advertising</t>
  </si>
  <si>
    <t>Growing Media</t>
  </si>
  <si>
    <t>Equipment/Maintenance</t>
  </si>
  <si>
    <t>% of Total</t>
  </si>
  <si>
    <t>Total Income</t>
  </si>
  <si>
    <t>Profit Increase</t>
  </si>
  <si>
    <t>Attempted Savings</t>
  </si>
  <si>
    <t>Costs Before Savings</t>
  </si>
  <si>
    <t>Costs After Savings</t>
  </si>
  <si>
    <t>Total Costs/Expenses</t>
  </si>
  <si>
    <t>Freight</t>
  </si>
  <si>
    <t>Savings Made in $</t>
  </si>
  <si>
    <t>Other Costs/Expenses</t>
  </si>
  <si>
    <t>Office/Phones/Internet</t>
  </si>
  <si>
    <t>Seeds/Gols</t>
  </si>
  <si>
    <t>Impact to Profit of Changing Underlying Financial Drivers</t>
  </si>
  <si>
    <t>Income After Change</t>
  </si>
  <si>
    <t>Income Before Change</t>
  </si>
  <si>
    <t>Attempted Change</t>
  </si>
  <si>
    <t>Vehicles</t>
  </si>
  <si>
    <t>Interest/Tax Refunds etc</t>
  </si>
  <si>
    <t>Other Misc Income</t>
  </si>
  <si>
    <t>Profit on Costs Before Savings</t>
  </si>
  <si>
    <t>Profit on Costs After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</si>
</sst>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#,##0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1" xfId="1" applyNumberFormat="1" applyFont="1" applyBorder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5" fontId="3" fillId="0" borderId="0" xfId="2" applyNumberFormat="1" applyFont="1"/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left"/>
    </xf>
    <xf numFmtId="9" fontId="3" fillId="0" borderId="0" xfId="2" applyFont="1" applyFill="1" applyAlignment="1">
      <alignment horizontal="center"/>
    </xf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10" fontId="2" fillId="2" borderId="0" xfId="1" applyNumberFormat="1" applyFont="1" applyFill="1" applyBorder="1" applyAlignment="1">
      <alignment horizontal="center"/>
    </xf>
    <xf numFmtId="9" fontId="0" fillId="2" borderId="0" xfId="2" applyFont="1" applyFill="1" applyAlignment="1">
      <alignment horizontal="center"/>
    </xf>
    <xf numFmtId="1" fontId="0" fillId="2" borderId="2" xfId="0" applyNumberFormat="1" applyFill="1" applyBorder="1" applyAlignment="1">
      <alignment horizontal="center"/>
    </xf>
    <xf numFmtId="167" fontId="0" fillId="0" borderId="0" xfId="1" applyNumberFormat="1" applyFont="1" applyAlignment="1">
      <alignment horizontal="left" indent="2"/>
    </xf>
    <xf numFmtId="164" fontId="2" fillId="0" borderId="1" xfId="1" applyNumberFormat="1" applyFont="1" applyBorder="1" applyAlignment="1">
      <alignment horizontal="left" indent="2"/>
    </xf>
    <xf numFmtId="164" fontId="2" fillId="0" borderId="1" xfId="1" applyNumberFormat="1" applyFont="1" applyFill="1" applyBorder="1" applyAlignment="1">
      <alignment horizontal="left" indent="2"/>
    </xf>
    <xf numFmtId="0" fontId="2" fillId="3" borderId="0" xfId="0" applyFont="1" applyFill="1" applyAlignment="1">
      <alignment horizontal="right" wrapText="1" indent="1"/>
    </xf>
    <xf numFmtId="9" fontId="2" fillId="3" borderId="0" xfId="2" applyFont="1" applyFill="1" applyAlignment="1">
      <alignment horizontal="right" wrapText="1"/>
    </xf>
    <xf numFmtId="0" fontId="5" fillId="0" borderId="0" xfId="0" applyFont="1"/>
    <xf numFmtId="10" fontId="5" fillId="0" borderId="0" xfId="1" applyNumberFormat="1" applyFont="1" applyAlignment="1">
      <alignment horizontal="center"/>
    </xf>
    <xf numFmtId="9" fontId="5" fillId="0" borderId="0" xfId="2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/>
    <xf numFmtId="164" fontId="6" fillId="0" borderId="1" xfId="1" applyNumberFormat="1" applyFont="1" applyBorder="1"/>
    <xf numFmtId="10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/>
    <xf numFmtId="164" fontId="6" fillId="4" borderId="0" xfId="1" applyNumberFormat="1" applyFont="1" applyFill="1" applyAlignment="1">
      <alignment horizontal="center" wrapText="1"/>
    </xf>
    <xf numFmtId="10" fontId="5" fillId="0" borderId="0" xfId="1" applyNumberFormat="1" applyFont="1" applyAlignment="1">
      <alignment horizontal="center" vertical="center"/>
    </xf>
    <xf numFmtId="9" fontId="6" fillId="4" borderId="0" xfId="2" applyFont="1" applyFill="1" applyAlignment="1">
      <alignment horizontal="center" vertical="center" wrapText="1"/>
    </xf>
    <xf numFmtId="9" fontId="6" fillId="0" borderId="0" xfId="2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1" fontId="6" fillId="4" borderId="0" xfId="0" applyNumberFormat="1" applyFont="1" applyFill="1" applyAlignment="1">
      <alignment horizontal="center" vertical="center" wrapText="1"/>
    </xf>
    <xf numFmtId="167" fontId="5" fillId="0" borderId="0" xfId="1" applyNumberFormat="1" applyFont="1" applyAlignment="1">
      <alignment horizontal="left" indent="2"/>
    </xf>
    <xf numFmtId="3" fontId="5" fillId="0" borderId="0" xfId="0" applyNumberFormat="1" applyFont="1" applyAlignment="1">
      <alignment horizontal="left" indent="2"/>
    </xf>
    <xf numFmtId="167" fontId="5" fillId="0" borderId="0" xfId="1" applyNumberFormat="1" applyFont="1"/>
    <xf numFmtId="0" fontId="2" fillId="5" borderId="0" xfId="0" applyFont="1" applyFill="1" applyAlignment="1">
      <alignment horizontal="center" wrapText="1"/>
    </xf>
    <xf numFmtId="3" fontId="5" fillId="0" borderId="0" xfId="0" applyNumberFormat="1" applyFont="1" applyAlignment="1">
      <alignment horizontal="left" indent="3"/>
    </xf>
    <xf numFmtId="164" fontId="2" fillId="5" borderId="0" xfId="1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right" wrapText="1"/>
    </xf>
    <xf numFmtId="0" fontId="2" fillId="3" borderId="0" xfId="0" applyFont="1" applyFill="1" applyAlignment="1">
      <alignment horizontal="center" wrapText="1"/>
    </xf>
    <xf numFmtId="10" fontId="2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topLeftCell="A4" zoomScale="130" zoomScaleNormal="130" workbookViewId="0">
      <selection activeCell="G35" sqref="G35"/>
    </sheetView>
  </sheetViews>
  <sheetFormatPr defaultRowHeight="14.6" x14ac:dyDescent="0.4"/>
  <cols>
    <col min="2" max="2" width="20.53515625" customWidth="1"/>
    <col min="3" max="3" width="12" style="1" customWidth="1"/>
    <col min="4" max="4" width="9.3046875" style="10" customWidth="1"/>
    <col min="5" max="5" width="10.3046875" style="4" customWidth="1"/>
    <col min="6" max="6" width="0.765625" style="4" customWidth="1"/>
    <col min="7" max="7" width="12.921875" customWidth="1"/>
    <col min="8" max="8" width="0.765625" style="4" customWidth="1"/>
    <col min="9" max="9" width="10.765625" style="13" customWidth="1"/>
    <col min="10" max="10" width="8" customWidth="1"/>
  </cols>
  <sheetData>
    <row r="1" spans="2:13" ht="18.45" x14ac:dyDescent="0.5">
      <c r="B1" s="7" t="s">
        <v>28</v>
      </c>
    </row>
    <row r="2" spans="2:13" ht="43.75" x14ac:dyDescent="0.4">
      <c r="C2" s="48" t="s">
        <v>30</v>
      </c>
      <c r="E2" s="46" t="s">
        <v>31</v>
      </c>
      <c r="F2" s="18"/>
      <c r="G2" s="46" t="s">
        <v>29</v>
      </c>
      <c r="H2" s="18"/>
    </row>
    <row r="3" spans="2:13" s="29" customFormat="1" ht="12.9" x14ac:dyDescent="0.35">
      <c r="B3" s="29" t="s">
        <v>0</v>
      </c>
      <c r="C3" s="45">
        <v>1000000</v>
      </c>
      <c r="D3" s="30"/>
      <c r="E3" s="31">
        <v>0.03</v>
      </c>
      <c r="F3" s="31"/>
      <c r="G3" s="47">
        <f>(E3+1)*C3</f>
        <v>1030000</v>
      </c>
      <c r="H3" s="31"/>
      <c r="I3" s="32"/>
    </row>
    <row r="4" spans="2:13" s="29" customFormat="1" ht="12.9" x14ac:dyDescent="0.35">
      <c r="B4" s="29" t="s">
        <v>33</v>
      </c>
      <c r="C4" s="45">
        <v>5000</v>
      </c>
      <c r="D4" s="30"/>
      <c r="E4" s="31">
        <v>0.03</v>
      </c>
      <c r="F4" s="31"/>
      <c r="G4" s="47">
        <f t="shared" ref="G4:G6" si="0">(E4+1)*C4</f>
        <v>5150</v>
      </c>
      <c r="H4" s="31"/>
      <c r="I4" s="32"/>
    </row>
    <row r="5" spans="2:13" s="29" customFormat="1" ht="12.9" x14ac:dyDescent="0.35">
      <c r="B5" s="29" t="s">
        <v>34</v>
      </c>
      <c r="C5" s="45">
        <v>2000</v>
      </c>
      <c r="D5" s="30"/>
      <c r="E5" s="31">
        <v>0.03</v>
      </c>
      <c r="F5" s="31"/>
      <c r="G5" s="47">
        <f t="shared" si="0"/>
        <v>2060</v>
      </c>
      <c r="H5" s="31"/>
      <c r="I5" s="32"/>
    </row>
    <row r="6" spans="2:13" s="29" customFormat="1" ht="12.9" x14ac:dyDescent="0.35">
      <c r="C6" s="45"/>
      <c r="D6" s="30"/>
      <c r="E6" s="31">
        <v>0.03</v>
      </c>
      <c r="F6" s="31"/>
      <c r="G6" s="47">
        <f t="shared" si="0"/>
        <v>0</v>
      </c>
      <c r="H6" s="31"/>
      <c r="I6" s="32"/>
    </row>
    <row r="7" spans="2:13" s="29" customFormat="1" ht="12.9" x14ac:dyDescent="0.35">
      <c r="B7" s="33" t="s">
        <v>17</v>
      </c>
      <c r="C7" s="34">
        <f>SUM(C3:C5)</f>
        <v>1007000</v>
      </c>
      <c r="D7" s="35"/>
      <c r="E7" s="31"/>
      <c r="F7" s="31"/>
      <c r="G7" s="34">
        <f>SUM(G3:G5)</f>
        <v>1037210</v>
      </c>
      <c r="H7" s="31"/>
      <c r="I7" s="32"/>
    </row>
    <row r="8" spans="2:13" s="29" customFormat="1" ht="18" customHeight="1" x14ac:dyDescent="0.35">
      <c r="B8" s="33"/>
      <c r="C8" s="36"/>
      <c r="D8" s="35"/>
      <c r="E8" s="31"/>
      <c r="F8" s="31"/>
      <c r="G8" s="36"/>
      <c r="H8" s="31"/>
      <c r="I8" s="32"/>
    </row>
    <row r="9" spans="2:13" s="29" customFormat="1" ht="27.9" customHeight="1" x14ac:dyDescent="0.35">
      <c r="C9" s="37" t="s">
        <v>20</v>
      </c>
      <c r="D9" s="38" t="s">
        <v>16</v>
      </c>
      <c r="E9" s="39" t="s">
        <v>19</v>
      </c>
      <c r="F9" s="40"/>
      <c r="G9" s="41" t="s">
        <v>21</v>
      </c>
      <c r="H9" s="40"/>
      <c r="I9" s="42" t="s">
        <v>24</v>
      </c>
    </row>
    <row r="10" spans="2:13" s="29" customFormat="1" ht="12.9" x14ac:dyDescent="0.35">
      <c r="B10" s="29" t="s">
        <v>1</v>
      </c>
      <c r="C10" s="43">
        <v>450000</v>
      </c>
      <c r="D10" s="30">
        <f>SUM(C10/C3)</f>
        <v>0.45</v>
      </c>
      <c r="E10" s="31">
        <v>-0.03</v>
      </c>
      <c r="F10" s="31"/>
      <c r="G10" s="44">
        <f>(E10+1)*C10</f>
        <v>436500</v>
      </c>
      <c r="H10" s="31"/>
      <c r="I10" s="32">
        <f>SUM(C10+1)*E10</f>
        <v>-13500.029999999999</v>
      </c>
      <c r="M10" s="29" t="s">
        <v>3</v>
      </c>
    </row>
    <row r="11" spans="2:13" s="29" customFormat="1" ht="12.9" x14ac:dyDescent="0.35">
      <c r="B11" s="29" t="s">
        <v>4</v>
      </c>
      <c r="C11" s="43">
        <v>45000</v>
      </c>
      <c r="D11" s="30">
        <f>SUM(C11/C3)</f>
        <v>4.4999999999999998E-2</v>
      </c>
      <c r="E11" s="31">
        <v>-0.03</v>
      </c>
      <c r="F11" s="31"/>
      <c r="G11" s="44">
        <f>SUM(E11+1)*C11</f>
        <v>43650</v>
      </c>
      <c r="H11" s="31"/>
      <c r="I11" s="32">
        <f>SUM(C11+1)*E11</f>
        <v>-1350.03</v>
      </c>
    </row>
    <row r="12" spans="2:13" s="29" customFormat="1" ht="12.9" x14ac:dyDescent="0.35">
      <c r="B12" s="29" t="s">
        <v>2</v>
      </c>
      <c r="C12" s="43">
        <v>8000</v>
      </c>
      <c r="D12" s="30">
        <f>SUM(C12/C3)</f>
        <v>8.0000000000000002E-3</v>
      </c>
      <c r="E12" s="31">
        <v>-0.03</v>
      </c>
      <c r="F12" s="31"/>
      <c r="G12" s="44">
        <f>(E12+1)*C12</f>
        <v>7760</v>
      </c>
      <c r="H12" s="31"/>
      <c r="I12" s="32">
        <f t="shared" ref="I12:I18" si="1">SUM(C12+1)*E12</f>
        <v>-240.03</v>
      </c>
    </row>
    <row r="13" spans="2:13" s="29" customFormat="1" ht="12.9" x14ac:dyDescent="0.35">
      <c r="B13" s="29" t="s">
        <v>11</v>
      </c>
      <c r="C13" s="43">
        <v>5000</v>
      </c>
      <c r="D13" s="30">
        <f>SUM(C13/C3)</f>
        <v>5.0000000000000001E-3</v>
      </c>
      <c r="E13" s="31">
        <v>-0.05</v>
      </c>
      <c r="F13" s="31"/>
      <c r="G13" s="44">
        <f t="shared" ref="G13:G27" si="2">(E13+1)*C13</f>
        <v>4750</v>
      </c>
      <c r="H13" s="31"/>
      <c r="I13" s="32">
        <f t="shared" si="1"/>
        <v>-250.05</v>
      </c>
    </row>
    <row r="14" spans="2:13" s="29" customFormat="1" ht="12.9" x14ac:dyDescent="0.35">
      <c r="B14" s="29" t="s">
        <v>12</v>
      </c>
      <c r="C14" s="43">
        <v>5000</v>
      </c>
      <c r="D14" s="30">
        <f>SUM(C14/C3)</f>
        <v>5.0000000000000001E-3</v>
      </c>
      <c r="E14" s="31">
        <v>-0.03</v>
      </c>
      <c r="F14" s="31"/>
      <c r="G14" s="44">
        <f t="shared" si="2"/>
        <v>4850</v>
      </c>
      <c r="H14" s="31"/>
      <c r="I14" s="32">
        <f t="shared" si="1"/>
        <v>-150.03</v>
      </c>
    </row>
    <row r="15" spans="2:13" s="29" customFormat="1" ht="12.9" x14ac:dyDescent="0.35">
      <c r="B15" s="29" t="s">
        <v>13</v>
      </c>
      <c r="C15" s="43">
        <v>5000</v>
      </c>
      <c r="D15" s="30">
        <f>SUM(C15/C3)</f>
        <v>5.0000000000000001E-3</v>
      </c>
      <c r="E15" s="31">
        <v>-0.03</v>
      </c>
      <c r="F15" s="31"/>
      <c r="G15" s="44">
        <f t="shared" si="2"/>
        <v>4850</v>
      </c>
      <c r="H15" s="31"/>
      <c r="I15" s="32">
        <f t="shared" si="1"/>
        <v>-150.03</v>
      </c>
    </row>
    <row r="16" spans="2:13" s="29" customFormat="1" ht="12.9" x14ac:dyDescent="0.35">
      <c r="B16" s="29" t="s">
        <v>26</v>
      </c>
      <c r="C16" s="43">
        <v>8000</v>
      </c>
      <c r="D16" s="30">
        <f>SUM(C16/C3)</f>
        <v>8.0000000000000002E-3</v>
      </c>
      <c r="E16" s="31">
        <v>-0.03</v>
      </c>
      <c r="F16" s="31"/>
      <c r="G16" s="44">
        <f t="shared" si="2"/>
        <v>7760</v>
      </c>
      <c r="H16" s="31"/>
      <c r="I16" s="32">
        <f t="shared" si="1"/>
        <v>-240.03</v>
      </c>
    </row>
    <row r="17" spans="2:9" s="29" customFormat="1" ht="12.9" x14ac:dyDescent="0.35">
      <c r="B17" s="29" t="s">
        <v>27</v>
      </c>
      <c r="C17" s="43">
        <v>25000</v>
      </c>
      <c r="D17" s="30">
        <f>SUM(C17/C3)</f>
        <v>2.5000000000000001E-2</v>
      </c>
      <c r="E17" s="31">
        <v>-0.03</v>
      </c>
      <c r="F17" s="31"/>
      <c r="G17" s="44">
        <f t="shared" si="2"/>
        <v>24250</v>
      </c>
      <c r="H17" s="31"/>
      <c r="I17" s="32">
        <f t="shared" si="1"/>
        <v>-750.03</v>
      </c>
    </row>
    <row r="18" spans="2:9" s="29" customFormat="1" ht="12.9" x14ac:dyDescent="0.35">
      <c r="B18" s="29" t="s">
        <v>14</v>
      </c>
      <c r="C18" s="43">
        <v>20000</v>
      </c>
      <c r="D18" s="30">
        <f>SUM(C18/C3)</f>
        <v>0.02</v>
      </c>
      <c r="E18" s="31">
        <v>-0.03</v>
      </c>
      <c r="F18" s="31"/>
      <c r="G18" s="44">
        <f t="shared" si="2"/>
        <v>19400</v>
      </c>
      <c r="H18" s="31"/>
      <c r="I18" s="32">
        <f t="shared" si="1"/>
        <v>-600.03</v>
      </c>
    </row>
    <row r="19" spans="2:9" s="29" customFormat="1" ht="12.9" x14ac:dyDescent="0.35">
      <c r="B19" s="29" t="s">
        <v>5</v>
      </c>
      <c r="C19" s="43">
        <v>38000</v>
      </c>
      <c r="D19" s="30">
        <f>SUM(C19/C3)</f>
        <v>3.7999999999999999E-2</v>
      </c>
      <c r="E19" s="31">
        <v>-0.03</v>
      </c>
      <c r="F19" s="31"/>
      <c r="G19" s="44">
        <f t="shared" si="2"/>
        <v>36860</v>
      </c>
      <c r="H19" s="31"/>
      <c r="I19" s="32">
        <f>SUM(C19+1)*E19</f>
        <v>-1140.03</v>
      </c>
    </row>
    <row r="20" spans="2:9" s="29" customFormat="1" ht="12.9" x14ac:dyDescent="0.35">
      <c r="B20" s="29" t="s">
        <v>6</v>
      </c>
      <c r="C20" s="43">
        <v>5000</v>
      </c>
      <c r="D20" s="30">
        <f>SUM(C20/C3)</f>
        <v>5.0000000000000001E-3</v>
      </c>
      <c r="E20" s="31">
        <v>-0.03</v>
      </c>
      <c r="F20" s="31"/>
      <c r="G20" s="44">
        <f t="shared" si="2"/>
        <v>4850</v>
      </c>
      <c r="H20" s="31"/>
      <c r="I20" s="32">
        <f t="shared" ref="I20:I30" si="3">SUM(C20+1)*E20</f>
        <v>-150.03</v>
      </c>
    </row>
    <row r="21" spans="2:9" s="29" customFormat="1" ht="12.9" x14ac:dyDescent="0.35">
      <c r="B21" s="29" t="s">
        <v>7</v>
      </c>
      <c r="C21" s="43">
        <v>5000</v>
      </c>
      <c r="D21" s="30">
        <f>SUM(C21/C3)</f>
        <v>5.0000000000000001E-3</v>
      </c>
      <c r="E21" s="31">
        <v>-0.03</v>
      </c>
      <c r="F21" s="31"/>
      <c r="G21" s="44">
        <f t="shared" si="2"/>
        <v>4850</v>
      </c>
      <c r="H21" s="31"/>
      <c r="I21" s="32">
        <f t="shared" si="3"/>
        <v>-150.03</v>
      </c>
    </row>
    <row r="22" spans="2:9" s="29" customFormat="1" ht="12.9" x14ac:dyDescent="0.35">
      <c r="B22" s="29" t="s">
        <v>23</v>
      </c>
      <c r="C22" s="43">
        <v>10000</v>
      </c>
      <c r="D22" s="30">
        <f>SUM(C22/C3)</f>
        <v>0.01</v>
      </c>
      <c r="E22" s="31">
        <v>-0.03</v>
      </c>
      <c r="F22" s="31"/>
      <c r="G22" s="44">
        <f t="shared" si="2"/>
        <v>9700</v>
      </c>
      <c r="H22" s="31"/>
      <c r="I22" s="32">
        <f t="shared" si="3"/>
        <v>-300.02999999999997</v>
      </c>
    </row>
    <row r="23" spans="2:9" s="29" customFormat="1" ht="12.9" x14ac:dyDescent="0.35">
      <c r="B23" s="29" t="s">
        <v>8</v>
      </c>
      <c r="C23" s="43">
        <v>8000</v>
      </c>
      <c r="D23" s="30">
        <f>SUM(C23/C3)</f>
        <v>8.0000000000000002E-3</v>
      </c>
      <c r="E23" s="31">
        <v>-0.03</v>
      </c>
      <c r="F23" s="31"/>
      <c r="G23" s="44">
        <f t="shared" si="2"/>
        <v>7760</v>
      </c>
      <c r="H23" s="31"/>
      <c r="I23" s="32">
        <f t="shared" si="3"/>
        <v>-240.03</v>
      </c>
    </row>
    <row r="24" spans="2:9" s="29" customFormat="1" ht="12.9" x14ac:dyDescent="0.35">
      <c r="B24" s="29" t="s">
        <v>9</v>
      </c>
      <c r="C24" s="43">
        <v>6000</v>
      </c>
      <c r="D24" s="30">
        <f>SUM(C24/C3)</f>
        <v>6.0000000000000001E-3</v>
      </c>
      <c r="E24" s="31">
        <v>-0.03</v>
      </c>
      <c r="F24" s="31"/>
      <c r="G24" s="44">
        <f t="shared" si="2"/>
        <v>5820</v>
      </c>
      <c r="H24" s="31"/>
      <c r="I24" s="32">
        <f t="shared" si="3"/>
        <v>-180.03</v>
      </c>
    </row>
    <row r="25" spans="2:9" s="29" customFormat="1" ht="12.9" x14ac:dyDescent="0.35">
      <c r="B25" s="29" t="s">
        <v>10</v>
      </c>
      <c r="C25" s="43">
        <v>2000</v>
      </c>
      <c r="D25" s="30">
        <f>SUM(C25/C3)</f>
        <v>2E-3</v>
      </c>
      <c r="E25" s="31">
        <v>-0.03</v>
      </c>
      <c r="F25" s="31"/>
      <c r="G25" s="44">
        <f>(E25+1)*C25</f>
        <v>1940</v>
      </c>
      <c r="H25" s="31"/>
      <c r="I25" s="32">
        <f>SUM(C25+1)*E25</f>
        <v>-60.03</v>
      </c>
    </row>
    <row r="26" spans="2:9" s="29" customFormat="1" ht="12.9" x14ac:dyDescent="0.35">
      <c r="B26" s="29" t="s">
        <v>32</v>
      </c>
      <c r="C26" s="43">
        <v>8000</v>
      </c>
      <c r="D26" s="30">
        <f>SUM(C26/C3)</f>
        <v>8.0000000000000002E-3</v>
      </c>
      <c r="E26" s="31">
        <v>-0.03</v>
      </c>
      <c r="F26" s="31"/>
      <c r="G26" s="44">
        <f>(E26+1)*C26</f>
        <v>7760</v>
      </c>
      <c r="H26" s="31"/>
      <c r="I26" s="32">
        <f>SUM(C26+1)*E26</f>
        <v>-240.03</v>
      </c>
    </row>
    <row r="27" spans="2:9" s="29" customFormat="1" ht="12.9" x14ac:dyDescent="0.35">
      <c r="B27" s="29" t="s">
        <v>15</v>
      </c>
      <c r="C27" s="43">
        <v>35000</v>
      </c>
      <c r="D27" s="30">
        <f>SUM(C27/C3)</f>
        <v>3.5000000000000003E-2</v>
      </c>
      <c r="E27" s="31">
        <v>-0.05</v>
      </c>
      <c r="F27" s="31"/>
      <c r="G27" s="44">
        <f t="shared" si="2"/>
        <v>33250</v>
      </c>
      <c r="H27" s="31"/>
      <c r="I27" s="32">
        <f t="shared" si="3"/>
        <v>-1750.0500000000002</v>
      </c>
    </row>
    <row r="28" spans="2:9" s="29" customFormat="1" ht="12.9" x14ac:dyDescent="0.35">
      <c r="B28" s="29" t="s">
        <v>25</v>
      </c>
      <c r="C28" s="43">
        <v>30000</v>
      </c>
      <c r="D28" s="30">
        <f>SUM(C28/C3)</f>
        <v>0.03</v>
      </c>
      <c r="E28" s="31">
        <v>-0.03</v>
      </c>
      <c r="F28" s="31"/>
      <c r="G28" s="44">
        <f>(E28+1)*C28</f>
        <v>29100</v>
      </c>
      <c r="H28" s="31"/>
      <c r="I28" s="32">
        <f t="shared" si="3"/>
        <v>-900.03</v>
      </c>
    </row>
    <row r="29" spans="2:9" x14ac:dyDescent="0.4">
      <c r="C29" s="24"/>
      <c r="D29" s="30">
        <f>SUM(C29/C3)</f>
        <v>0</v>
      </c>
      <c r="E29" s="5"/>
      <c r="F29" s="5"/>
      <c r="G29" s="44">
        <f>(E29+1)*C29</f>
        <v>0</v>
      </c>
      <c r="H29" s="5"/>
      <c r="I29" s="32">
        <f t="shared" si="3"/>
        <v>0</v>
      </c>
    </row>
    <row r="30" spans="2:9" x14ac:dyDescent="0.4">
      <c r="C30" s="24"/>
      <c r="D30" s="30">
        <f>SUM(C30/C3)</f>
        <v>0</v>
      </c>
      <c r="E30" s="5"/>
      <c r="F30" s="5"/>
      <c r="G30" s="44">
        <f>(E30+1)*C30</f>
        <v>0</v>
      </c>
      <c r="H30" s="5"/>
      <c r="I30" s="32">
        <f t="shared" si="3"/>
        <v>0</v>
      </c>
    </row>
    <row r="31" spans="2:9" x14ac:dyDescent="0.4">
      <c r="B31" s="2" t="s">
        <v>22</v>
      </c>
      <c r="C31" s="3">
        <f>SUM(C10:C30)</f>
        <v>718000</v>
      </c>
      <c r="E31" s="17"/>
      <c r="F31" s="5"/>
      <c r="G31" s="25">
        <f>SUM(G10:G30)</f>
        <v>695660</v>
      </c>
      <c r="H31" s="5"/>
      <c r="I31" s="14">
        <f>SUM(I10:I30)</f>
        <v>-22340.60999999999</v>
      </c>
    </row>
    <row r="32" spans="2:9" ht="11.15" customHeight="1" x14ac:dyDescent="0.4">
      <c r="B32" s="19"/>
      <c r="C32" s="20"/>
      <c r="D32" s="21"/>
      <c r="E32" s="22"/>
      <c r="F32" s="22"/>
      <c r="G32" s="20"/>
      <c r="H32" s="22"/>
      <c r="I32" s="23"/>
    </row>
    <row r="33" spans="2:10" ht="44.6" customHeight="1" x14ac:dyDescent="0.4">
      <c r="B33" s="27" t="s">
        <v>35</v>
      </c>
      <c r="C33" s="3">
        <f>C7-C31</f>
        <v>289000</v>
      </c>
      <c r="E33" s="28" t="s">
        <v>36</v>
      </c>
      <c r="F33" s="16"/>
      <c r="G33" s="26">
        <f>G7-G31</f>
        <v>341550</v>
      </c>
      <c r="H33" s="16"/>
      <c r="I33" s="49"/>
      <c r="J33" s="15"/>
    </row>
    <row r="34" spans="2:10" ht="9.4499999999999993" customHeight="1" x14ac:dyDescent="0.4">
      <c r="D34" s="11"/>
      <c r="E34" s="6"/>
      <c r="F34" s="6"/>
      <c r="H34" s="6"/>
    </row>
    <row r="35" spans="2:10" ht="29.15" x14ac:dyDescent="0.4">
      <c r="E35" s="50" t="s">
        <v>18</v>
      </c>
      <c r="G35" s="51">
        <f>SUM(G33/C33)-1</f>
        <v>0.18183391003460203</v>
      </c>
    </row>
    <row r="36" spans="2:10" x14ac:dyDescent="0.4">
      <c r="B36" s="8"/>
      <c r="C36" s="9"/>
      <c r="E36" s="6"/>
      <c r="F36" s="6"/>
      <c r="G36" s="9"/>
      <c r="H36" s="6"/>
    </row>
    <row r="37" spans="2:10" x14ac:dyDescent="0.4">
      <c r="B37" s="8"/>
      <c r="C37" s="9"/>
      <c r="D37" s="12"/>
      <c r="E37" s="6"/>
      <c r="F37" s="6"/>
      <c r="G37" s="9"/>
      <c r="H37" s="6"/>
    </row>
    <row r="38" spans="2:10" x14ac:dyDescent="0.4">
      <c r="D38" s="1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D809-D22A-4E4F-9F82-E3DDA9756E4D}">
  <dimension ref="A1"/>
  <sheetViews>
    <sheetView topLeftCell="A22" workbookViewId="0">
      <selection activeCell="E42" sqref="E42:F42"/>
    </sheetView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danly</dc:creator>
  <cp:lastModifiedBy>Des</cp:lastModifiedBy>
  <dcterms:created xsi:type="dcterms:W3CDTF">2023-07-07T03:11:05Z</dcterms:created>
  <dcterms:modified xsi:type="dcterms:W3CDTF">2023-07-18T02:40:45Z</dcterms:modified>
</cp:coreProperties>
</file>